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Úřední deska\"/>
    </mc:Choice>
  </mc:AlternateContent>
  <bookViews>
    <workbookView xWindow="0" yWindow="0" windowWidth="25200" windowHeight="12135"/>
  </bookViews>
  <sheets>
    <sheet name="List1" sheetId="1" r:id="rId1"/>
    <sheet name="List2" sheetId="3" r:id="rId2"/>
  </sheets>
  <calcPr calcId="152511"/>
</workbook>
</file>

<file path=xl/calcChain.xml><?xml version="1.0" encoding="utf-8"?>
<calcChain xmlns="http://schemas.openxmlformats.org/spreadsheetml/2006/main">
  <c r="E23" i="1" l="1"/>
  <c r="F23" i="1"/>
  <c r="G23" i="1"/>
  <c r="E14" i="1"/>
  <c r="F14" i="1" s="1"/>
  <c r="G14" i="1" s="1"/>
  <c r="F30" i="1"/>
  <c r="G30" i="1"/>
  <c r="E9" i="1"/>
  <c r="E13" i="1" s="1"/>
  <c r="D23" i="1"/>
  <c r="F9" i="1" l="1"/>
  <c r="G16" i="1"/>
  <c r="F16" i="1"/>
  <c r="E16" i="1"/>
  <c r="E30" i="1"/>
  <c r="G9" i="1" l="1"/>
  <c r="G13" i="1" s="1"/>
  <c r="G31" i="1" s="1"/>
  <c r="F13" i="1"/>
  <c r="F31" i="1" s="1"/>
  <c r="D30" i="1"/>
  <c r="E31" i="1" l="1"/>
  <c r="D31" i="1" l="1"/>
  <c r="D32" i="1" s="1"/>
  <c r="E8" i="1" l="1"/>
  <c r="E32" i="1" s="1"/>
  <c r="F8" i="1" s="1"/>
  <c r="F32" i="1" s="1"/>
  <c r="G8" i="1" s="1"/>
  <c r="G32" i="1" s="1"/>
</calcChain>
</file>

<file path=xl/sharedStrings.xml><?xml version="1.0" encoding="utf-8"?>
<sst xmlns="http://schemas.openxmlformats.org/spreadsheetml/2006/main" count="63" uniqueCount="63">
  <si>
    <t>Obec Telnice, 403 38 Telnice 77, IČO 267074</t>
  </si>
  <si>
    <t>A</t>
  </si>
  <si>
    <t>Počáteční stav peněžních prostředků k 1.1.</t>
  </si>
  <si>
    <t>P1</t>
  </si>
  <si>
    <t>P2</t>
  </si>
  <si>
    <t>P3</t>
  </si>
  <si>
    <t>P4</t>
  </si>
  <si>
    <t>P</t>
  </si>
  <si>
    <t>V1</t>
  </si>
  <si>
    <t>V2</t>
  </si>
  <si>
    <t>V</t>
  </si>
  <si>
    <t>P5</t>
  </si>
  <si>
    <t>P6</t>
  </si>
  <si>
    <t>P8</t>
  </si>
  <si>
    <t>P9</t>
  </si>
  <si>
    <t>P10</t>
  </si>
  <si>
    <t>V3</t>
  </si>
  <si>
    <t>V4</t>
  </si>
  <si>
    <t>V5</t>
  </si>
  <si>
    <t>V6</t>
  </si>
  <si>
    <t>V7</t>
  </si>
  <si>
    <t xml:space="preserve"> +F</t>
  </si>
  <si>
    <t xml:space="preserve"> -F</t>
  </si>
  <si>
    <t>B</t>
  </si>
  <si>
    <t>C</t>
  </si>
  <si>
    <t>Třída 1</t>
  </si>
  <si>
    <t>Třída 2</t>
  </si>
  <si>
    <t>Třída 3</t>
  </si>
  <si>
    <t>Třída 4</t>
  </si>
  <si>
    <t>Třída 5</t>
  </si>
  <si>
    <t>Třída 6</t>
  </si>
  <si>
    <t>Příjmy z financování</t>
  </si>
  <si>
    <t>P5 až P10</t>
  </si>
  <si>
    <t>Výdaje z financování</t>
  </si>
  <si>
    <t>V3 až V7</t>
  </si>
  <si>
    <t>P-V +/-F</t>
  </si>
  <si>
    <t>A+B</t>
  </si>
  <si>
    <t>Daňové příjmy - ř.4010</t>
  </si>
  <si>
    <t>Nedaňové příjmy - ř.4020</t>
  </si>
  <si>
    <t>Kapitálové příjmy - ř.4030</t>
  </si>
  <si>
    <t>Přijaté dotace - ř.4040</t>
  </si>
  <si>
    <t>Běžné /neinvestiční/ výdaje - ř.4210</t>
  </si>
  <si>
    <t>Kapitálové /investiční/ výdaje - ř.4220</t>
  </si>
  <si>
    <t xml:space="preserve"> - úvěry krátkodobé /do1 roku/ - ř.8113</t>
  </si>
  <si>
    <t xml:space="preserve"> - úvěry dlouhodobé - ř.8123</t>
  </si>
  <si>
    <t xml:space="preserve"> - příjem z vydání krátkodobých dluhopisů - ř. 8111</t>
  </si>
  <si>
    <t xml:space="preserve"> - příjem z vydání dlouhodobých dluhopisů - ř.8121</t>
  </si>
  <si>
    <t xml:space="preserve"> - ostatní (aktivní likvidita) - ř.8117,8127</t>
  </si>
  <si>
    <t>Příjmy z financování celkem</t>
  </si>
  <si>
    <t xml:space="preserve"> - splátka jistiny krátkodobých úvěrů - ř.8114</t>
  </si>
  <si>
    <t xml:space="preserve"> - splátka jistiny dlohodobých úvěrů - ř.8124</t>
  </si>
  <si>
    <t xml:space="preserve"> - splátka jistiny krátkodobého dluhopisu - ř.8112</t>
  </si>
  <si>
    <t xml:space="preserve"> - splátka jistiny dlouhodobého dluhopisu - ř.8122</t>
  </si>
  <si>
    <t xml:space="preserve"> - ostatní (aktivní likvidita) - ř.8118,8128</t>
  </si>
  <si>
    <t>Výdaje z financování celkem</t>
  </si>
  <si>
    <t>Hotovost běžného roku bez PS</t>
  </si>
  <si>
    <t>Hotovost na konci roku</t>
  </si>
  <si>
    <t>STŘEDNĚDOBÝ VÝHLED ROZPOČTU - NÁVRH</t>
  </si>
  <si>
    <t>Střednědobý výhled rozpočtu v tis.Kč</t>
  </si>
  <si>
    <t>Příjmy celkem (po konsolidaci)</t>
  </si>
  <si>
    <t>Výdaje celkem (po konsolidaci)</t>
  </si>
  <si>
    <t>nárůst o 3%</t>
  </si>
  <si>
    <t>inflace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</si>
</sst>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6" fillId="0" borderId="9" xfId="0" applyFont="1" applyBorder="1" applyAlignment="1">
      <alignment horizontal="center"/>
    </xf>
    <xf numFmtId="0" fontId="6" fillId="0" borderId="11" xfId="0" applyFont="1" applyBorder="1"/>
    <xf numFmtId="0" fontId="5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/>
    <xf numFmtId="0" fontId="4" fillId="0" borderId="0" xfId="0" applyFont="1"/>
    <xf numFmtId="3" fontId="5" fillId="0" borderId="15" xfId="0" applyNumberFormat="1" applyFont="1" applyBorder="1"/>
    <xf numFmtId="3" fontId="5" fillId="0" borderId="16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19" xfId="0" applyFont="1" applyBorder="1"/>
    <xf numFmtId="3" fontId="6" fillId="0" borderId="20" xfId="0" applyNumberFormat="1" applyFont="1" applyBorder="1"/>
    <xf numFmtId="3" fontId="6" fillId="0" borderId="21" xfId="0" applyNumberFormat="1" applyFont="1" applyBorder="1"/>
    <xf numFmtId="0" fontId="5" fillId="0" borderId="22" xfId="0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0" fontId="6" fillId="0" borderId="10" xfId="0" applyFont="1" applyBorder="1" applyAlignment="1"/>
    <xf numFmtId="0" fontId="5" fillId="0" borderId="11" xfId="0" applyFont="1" applyBorder="1" applyAlignment="1"/>
    <xf numFmtId="0" fontId="6" fillId="0" borderId="11" xfId="0" applyFont="1" applyBorder="1" applyAlignment="1"/>
    <xf numFmtId="0" fontId="7" fillId="0" borderId="0" xfId="0" applyFont="1" applyAlignment="1">
      <alignment horizontal="center"/>
    </xf>
    <xf numFmtId="0" fontId="5" fillId="0" borderId="0" xfId="0" applyFont="1" applyAlignment="1"/>
    <xf numFmtId="3" fontId="6" fillId="0" borderId="23" xfId="0" applyNumberFormat="1" applyFont="1" applyBorder="1"/>
    <xf numFmtId="3" fontId="6" fillId="0" borderId="25" xfId="0" applyNumberFormat="1" applyFont="1" applyBorder="1"/>
    <xf numFmtId="3" fontId="6" fillId="0" borderId="26" xfId="0" applyNumberFormat="1" applyFont="1" applyBorder="1"/>
    <xf numFmtId="3" fontId="6" fillId="0" borderId="24" xfId="0" applyNumberFormat="1" applyFont="1" applyBorder="1"/>
    <xf numFmtId="3" fontId="6" fillId="0" borderId="27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4.85546875" customWidth="1"/>
    <col min="2" max="2" width="9.5703125" customWidth="1"/>
    <col min="3" max="3" width="46.42578125" customWidth="1"/>
    <col min="4" max="7" width="13.28515625" customWidth="1"/>
    <col min="9" max="9" width="7.28515625" customWidth="1"/>
  </cols>
  <sheetData>
    <row r="1" spans="1:10" ht="21" x14ac:dyDescent="0.35">
      <c r="A1" s="41" t="s">
        <v>57</v>
      </c>
      <c r="B1" s="41"/>
      <c r="C1" s="41"/>
      <c r="D1" s="42"/>
      <c r="E1" s="42"/>
      <c r="F1" s="42"/>
      <c r="G1" s="42"/>
      <c r="H1" s="3"/>
      <c r="I1" s="3"/>
      <c r="J1" s="3"/>
    </row>
    <row r="2" spans="1:10" x14ac:dyDescent="0.2">
      <c r="A2" s="4"/>
      <c r="B2" s="4"/>
      <c r="C2" s="4"/>
      <c r="D2" s="4"/>
      <c r="E2" s="4"/>
      <c r="F2" s="4"/>
      <c r="G2" s="4"/>
    </row>
    <row r="3" spans="1:10" x14ac:dyDescent="0.2">
      <c r="A3" s="4" t="s">
        <v>58</v>
      </c>
      <c r="B3" s="4"/>
      <c r="C3" s="4"/>
      <c r="D3" s="4"/>
      <c r="E3" s="4"/>
      <c r="F3" s="4"/>
      <c r="G3" s="4"/>
    </row>
    <row r="4" spans="1:10" x14ac:dyDescent="0.2">
      <c r="A4" s="5" t="s">
        <v>0</v>
      </c>
      <c r="B4" s="5"/>
      <c r="C4" s="5"/>
      <c r="D4" s="4"/>
      <c r="E4" s="4"/>
      <c r="F4" s="4"/>
      <c r="G4" s="4"/>
    </row>
    <row r="5" spans="1:10" ht="13.5" thickBot="1" x14ac:dyDescent="0.25">
      <c r="A5" s="4"/>
      <c r="B5" s="4"/>
      <c r="C5" s="4"/>
      <c r="D5" s="4"/>
      <c r="E5" s="4"/>
      <c r="F5" s="4"/>
      <c r="G5" s="4"/>
    </row>
    <row r="6" spans="1:10" ht="13.5" thickBot="1" x14ac:dyDescent="0.25">
      <c r="A6" s="6"/>
      <c r="B6" s="7"/>
      <c r="C6" s="32"/>
      <c r="D6" s="7"/>
      <c r="E6" s="7"/>
      <c r="F6" s="7"/>
      <c r="G6" s="32"/>
      <c r="H6" s="2"/>
      <c r="I6" s="2"/>
      <c r="J6" s="2"/>
    </row>
    <row r="7" spans="1:10" ht="13.5" thickBot="1" x14ac:dyDescent="0.25">
      <c r="A7" s="8"/>
      <c r="B7" s="9"/>
      <c r="C7" s="35"/>
      <c r="D7" s="10">
        <v>2019</v>
      </c>
      <c r="E7" s="31">
        <v>2020</v>
      </c>
      <c r="F7" s="31">
        <v>2021</v>
      </c>
      <c r="G7" s="31">
        <v>2022</v>
      </c>
      <c r="H7" s="2"/>
      <c r="I7" s="2"/>
      <c r="J7" s="2"/>
    </row>
    <row r="8" spans="1:10" s="1" customFormat="1" x14ac:dyDescent="0.2">
      <c r="A8" s="11" t="s">
        <v>1</v>
      </c>
      <c r="B8" s="12"/>
      <c r="C8" s="13" t="s">
        <v>2</v>
      </c>
      <c r="D8" s="33">
        <v>4462</v>
      </c>
      <c r="E8" s="34">
        <f>D32</f>
        <v>4545</v>
      </c>
      <c r="F8" s="44">
        <f t="shared" ref="F8:G8" si="0">E32</f>
        <v>6519.4799999999959</v>
      </c>
      <c r="G8" s="45">
        <f t="shared" si="0"/>
        <v>6886.2376499999955</v>
      </c>
    </row>
    <row r="9" spans="1:10" x14ac:dyDescent="0.2">
      <c r="A9" s="14" t="s">
        <v>3</v>
      </c>
      <c r="B9" s="15" t="s">
        <v>25</v>
      </c>
      <c r="C9" s="16" t="s">
        <v>37</v>
      </c>
      <c r="D9" s="25">
        <v>10071</v>
      </c>
      <c r="E9" s="26">
        <f>D9+(D9*3%)</f>
        <v>10373.129999999999</v>
      </c>
      <c r="F9" s="25">
        <f t="shared" ref="F9:G9" si="1">E9+(E9*3%)</f>
        <v>10684.323899999999</v>
      </c>
      <c r="G9" s="37">
        <f t="shared" si="1"/>
        <v>11004.853616999999</v>
      </c>
      <c r="H9" s="24" t="s">
        <v>61</v>
      </c>
    </row>
    <row r="10" spans="1:10" x14ac:dyDescent="0.2">
      <c r="A10" s="14" t="s">
        <v>4</v>
      </c>
      <c r="B10" s="15" t="s">
        <v>26</v>
      </c>
      <c r="C10" s="16" t="s">
        <v>38</v>
      </c>
      <c r="D10" s="25">
        <v>3923</v>
      </c>
      <c r="E10" s="26">
        <v>3923</v>
      </c>
      <c r="F10" s="25">
        <v>3923</v>
      </c>
      <c r="G10" s="37">
        <v>3923</v>
      </c>
      <c r="H10" s="24"/>
    </row>
    <row r="11" spans="1:10" x14ac:dyDescent="0.2">
      <c r="A11" s="14" t="s">
        <v>5</v>
      </c>
      <c r="B11" s="15" t="s">
        <v>27</v>
      </c>
      <c r="C11" s="16" t="s">
        <v>39</v>
      </c>
      <c r="D11" s="25">
        <v>3000</v>
      </c>
      <c r="E11" s="26">
        <v>2500</v>
      </c>
      <c r="F11" s="25">
        <v>2500</v>
      </c>
      <c r="G11" s="37">
        <v>2500</v>
      </c>
      <c r="H11" s="24"/>
    </row>
    <row r="12" spans="1:10" x14ac:dyDescent="0.2">
      <c r="A12" s="14" t="s">
        <v>6</v>
      </c>
      <c r="B12" s="15" t="s">
        <v>28</v>
      </c>
      <c r="C12" s="16" t="s">
        <v>40</v>
      </c>
      <c r="D12" s="25">
        <v>6000</v>
      </c>
      <c r="E12" s="26">
        <v>4500</v>
      </c>
      <c r="F12" s="25">
        <v>3000</v>
      </c>
      <c r="G12" s="37">
        <v>3000</v>
      </c>
      <c r="H12" s="24"/>
    </row>
    <row r="13" spans="1:10" x14ac:dyDescent="0.2">
      <c r="A13" s="17" t="s">
        <v>7</v>
      </c>
      <c r="B13" s="15"/>
      <c r="C13" s="18" t="s">
        <v>59</v>
      </c>
      <c r="D13" s="27">
        <v>27094</v>
      </c>
      <c r="E13" s="28">
        <f t="shared" ref="E13:G13" si="2">SUM(E9:E12)</f>
        <v>21296.129999999997</v>
      </c>
      <c r="F13" s="27">
        <f t="shared" si="2"/>
        <v>20107.323899999999</v>
      </c>
      <c r="G13" s="46">
        <f t="shared" si="2"/>
        <v>20427.853617000001</v>
      </c>
    </row>
    <row r="14" spans="1:10" x14ac:dyDescent="0.2">
      <c r="A14" s="14" t="s">
        <v>8</v>
      </c>
      <c r="B14" s="15" t="s">
        <v>29</v>
      </c>
      <c r="C14" s="16" t="s">
        <v>41</v>
      </c>
      <c r="D14" s="25">
        <v>16426</v>
      </c>
      <c r="E14" s="36">
        <f>D14+(D14*2.5%)</f>
        <v>16836.650000000001</v>
      </c>
      <c r="F14" s="25">
        <f t="shared" ref="F14:G14" si="3">E14+(E14*2.5%)</f>
        <v>17257.56625</v>
      </c>
      <c r="G14" s="37">
        <f t="shared" si="3"/>
        <v>17689.005406249998</v>
      </c>
      <c r="H14" s="24" t="s">
        <v>62</v>
      </c>
    </row>
    <row r="15" spans="1:10" x14ac:dyDescent="0.2">
      <c r="A15" s="14" t="s">
        <v>9</v>
      </c>
      <c r="B15" s="15" t="s">
        <v>30</v>
      </c>
      <c r="C15" s="16" t="s">
        <v>42</v>
      </c>
      <c r="D15" s="25">
        <v>14600</v>
      </c>
      <c r="E15" s="26">
        <v>7500</v>
      </c>
      <c r="F15" s="25">
        <v>1000</v>
      </c>
      <c r="G15" s="37">
        <v>1000</v>
      </c>
    </row>
    <row r="16" spans="1:10" x14ac:dyDescent="0.2">
      <c r="A16" s="17" t="s">
        <v>10</v>
      </c>
      <c r="B16" s="19"/>
      <c r="C16" s="18" t="s">
        <v>60</v>
      </c>
      <c r="D16" s="27">
        <v>31026</v>
      </c>
      <c r="E16" s="28">
        <f t="shared" ref="E16:G16" si="4">SUM(E14:E15)</f>
        <v>24336.65</v>
      </c>
      <c r="F16" s="27">
        <f t="shared" si="4"/>
        <v>18257.56625</v>
      </c>
      <c r="G16" s="46">
        <f t="shared" si="4"/>
        <v>18689.005406249998</v>
      </c>
    </row>
    <row r="17" spans="1:7" x14ac:dyDescent="0.2">
      <c r="A17" s="14"/>
      <c r="B17" s="38" t="s">
        <v>31</v>
      </c>
      <c r="C17" s="40"/>
      <c r="D17" s="25"/>
      <c r="E17" s="26"/>
      <c r="F17" s="25"/>
      <c r="G17" s="37"/>
    </row>
    <row r="18" spans="1:7" x14ac:dyDescent="0.2">
      <c r="A18" s="14" t="s">
        <v>11</v>
      </c>
      <c r="B18" s="19"/>
      <c r="C18" s="16" t="s">
        <v>43</v>
      </c>
      <c r="D18" s="25"/>
      <c r="E18" s="26"/>
      <c r="F18" s="25"/>
      <c r="G18" s="37"/>
    </row>
    <row r="19" spans="1:7" x14ac:dyDescent="0.2">
      <c r="A19" s="14" t="s">
        <v>12</v>
      </c>
      <c r="B19" s="19"/>
      <c r="C19" s="16" t="s">
        <v>44</v>
      </c>
      <c r="D19" s="25">
        <v>5000</v>
      </c>
      <c r="E19" s="26">
        <v>6000</v>
      </c>
      <c r="F19" s="25"/>
      <c r="G19" s="37"/>
    </row>
    <row r="20" spans="1:7" x14ac:dyDescent="0.2">
      <c r="A20" s="14" t="s">
        <v>13</v>
      </c>
      <c r="B20" s="19"/>
      <c r="C20" s="16" t="s">
        <v>45</v>
      </c>
      <c r="D20" s="25"/>
      <c r="E20" s="26"/>
      <c r="F20" s="25"/>
      <c r="G20" s="37"/>
    </row>
    <row r="21" spans="1:7" x14ac:dyDescent="0.2">
      <c r="A21" s="14" t="s">
        <v>14</v>
      </c>
      <c r="B21" s="19"/>
      <c r="C21" s="16" t="s">
        <v>46</v>
      </c>
      <c r="D21" s="25"/>
      <c r="E21" s="26"/>
      <c r="F21" s="25"/>
      <c r="G21" s="37"/>
    </row>
    <row r="22" spans="1:7" x14ac:dyDescent="0.2">
      <c r="A22" s="14" t="s">
        <v>15</v>
      </c>
      <c r="B22" s="19"/>
      <c r="C22" s="16" t="s">
        <v>47</v>
      </c>
      <c r="D22" s="25"/>
      <c r="E22" s="26"/>
      <c r="F22" s="25"/>
      <c r="G22" s="37"/>
    </row>
    <row r="23" spans="1:7" x14ac:dyDescent="0.2">
      <c r="A23" s="17" t="s">
        <v>21</v>
      </c>
      <c r="B23" s="15" t="s">
        <v>32</v>
      </c>
      <c r="C23" s="18" t="s">
        <v>48</v>
      </c>
      <c r="D23" s="27">
        <f>SUM(D19)</f>
        <v>5000</v>
      </c>
      <c r="E23" s="43">
        <f t="shared" ref="E23:G23" si="5">SUM(E19)</f>
        <v>6000</v>
      </c>
      <c r="F23" s="27">
        <f t="shared" si="5"/>
        <v>0</v>
      </c>
      <c r="G23" s="46">
        <f t="shared" si="5"/>
        <v>0</v>
      </c>
    </row>
    <row r="24" spans="1:7" x14ac:dyDescent="0.2">
      <c r="A24" s="14"/>
      <c r="B24" s="38" t="s">
        <v>33</v>
      </c>
      <c r="C24" s="39"/>
      <c r="D24" s="25"/>
      <c r="E24" s="26"/>
      <c r="F24" s="25"/>
      <c r="G24" s="37"/>
    </row>
    <row r="25" spans="1:7" x14ac:dyDescent="0.2">
      <c r="A25" s="14" t="s">
        <v>16</v>
      </c>
      <c r="B25" s="19"/>
      <c r="C25" s="16" t="s">
        <v>49</v>
      </c>
      <c r="D25" s="25"/>
      <c r="E25" s="26"/>
      <c r="F25" s="25"/>
      <c r="G25" s="37"/>
    </row>
    <row r="26" spans="1:7" x14ac:dyDescent="0.2">
      <c r="A26" s="14" t="s">
        <v>17</v>
      </c>
      <c r="B26" s="19"/>
      <c r="C26" s="16" t="s">
        <v>50</v>
      </c>
      <c r="D26" s="25">
        <v>985</v>
      </c>
      <c r="E26" s="26">
        <v>985</v>
      </c>
      <c r="F26" s="25">
        <v>1483</v>
      </c>
      <c r="G26" s="37">
        <v>1000</v>
      </c>
    </row>
    <row r="27" spans="1:7" x14ac:dyDescent="0.2">
      <c r="A27" s="14" t="s">
        <v>18</v>
      </c>
      <c r="B27" s="15"/>
      <c r="C27" s="16" t="s">
        <v>51</v>
      </c>
      <c r="D27" s="25"/>
      <c r="E27" s="26"/>
      <c r="F27" s="25"/>
      <c r="G27" s="37"/>
    </row>
    <row r="28" spans="1:7" x14ac:dyDescent="0.2">
      <c r="A28" s="14" t="s">
        <v>19</v>
      </c>
      <c r="B28" s="15"/>
      <c r="C28" s="16" t="s">
        <v>52</v>
      </c>
      <c r="D28" s="25"/>
      <c r="E28" s="26"/>
      <c r="F28" s="25"/>
      <c r="G28" s="37"/>
    </row>
    <row r="29" spans="1:7" x14ac:dyDescent="0.2">
      <c r="A29" s="14" t="s">
        <v>20</v>
      </c>
      <c r="B29" s="15"/>
      <c r="C29" s="16" t="s">
        <v>53</v>
      </c>
      <c r="D29" s="25"/>
      <c r="E29" s="26"/>
      <c r="F29" s="25"/>
      <c r="G29" s="37"/>
    </row>
    <row r="30" spans="1:7" x14ac:dyDescent="0.2">
      <c r="A30" s="17" t="s">
        <v>22</v>
      </c>
      <c r="B30" s="15" t="s">
        <v>34</v>
      </c>
      <c r="C30" s="18" t="s">
        <v>54</v>
      </c>
      <c r="D30" s="27">
        <f t="shared" ref="D30" si="6">SUM(D25:D29)</f>
        <v>985</v>
      </c>
      <c r="E30" s="28">
        <f t="shared" ref="E30:G30" si="7">SUM(E25:E29)</f>
        <v>985</v>
      </c>
      <c r="F30" s="27">
        <f t="shared" si="7"/>
        <v>1483</v>
      </c>
      <c r="G30" s="46">
        <f t="shared" si="7"/>
        <v>1000</v>
      </c>
    </row>
    <row r="31" spans="1:7" x14ac:dyDescent="0.2">
      <c r="A31" s="17" t="s">
        <v>23</v>
      </c>
      <c r="B31" s="20" t="s">
        <v>35</v>
      </c>
      <c r="C31" s="18" t="s">
        <v>55</v>
      </c>
      <c r="D31" s="27">
        <f t="shared" ref="D31" si="8">D13+D23-D16-D30</f>
        <v>83</v>
      </c>
      <c r="E31" s="28">
        <f t="shared" ref="E31:G31" si="9">E13+E23-E16-E30</f>
        <v>1974.4799999999959</v>
      </c>
      <c r="F31" s="27">
        <f t="shared" si="9"/>
        <v>366.75764999999956</v>
      </c>
      <c r="G31" s="46">
        <f t="shared" si="9"/>
        <v>738.84821075000218</v>
      </c>
    </row>
    <row r="32" spans="1:7" ht="13.5" thickBot="1" x14ac:dyDescent="0.25">
      <c r="A32" s="21" t="s">
        <v>24</v>
      </c>
      <c r="B32" s="22" t="s">
        <v>36</v>
      </c>
      <c r="C32" s="23" t="s">
        <v>56</v>
      </c>
      <c r="D32" s="29">
        <f>D8+D31</f>
        <v>4545</v>
      </c>
      <c r="E32" s="30">
        <f t="shared" ref="E32:G32" si="10">E8+E31</f>
        <v>6519.4799999999959</v>
      </c>
      <c r="F32" s="29">
        <f t="shared" si="10"/>
        <v>6886.2376499999955</v>
      </c>
      <c r="G32" s="47">
        <f t="shared" si="10"/>
        <v>7625.0858607499977</v>
      </c>
    </row>
    <row r="33" spans="1:7" x14ac:dyDescent="0.2">
      <c r="A33" s="4"/>
      <c r="B33" s="4"/>
      <c r="C33" s="4"/>
      <c r="D33" s="4"/>
      <c r="E33" s="4"/>
      <c r="F33" s="4"/>
      <c r="G33" s="4"/>
    </row>
  </sheetData>
  <mergeCells count="3">
    <mergeCell ref="B24:C24"/>
    <mergeCell ref="B17:C17"/>
    <mergeCell ref="A1:G1"/>
  </mergeCells>
  <phoneticPr fontId="3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</dc:creator>
  <cp:lastModifiedBy>Veronika Březinová</cp:lastModifiedBy>
  <cp:lastPrinted>2017-10-19T09:24:31Z</cp:lastPrinted>
  <dcterms:created xsi:type="dcterms:W3CDTF">2010-11-26T06:38:19Z</dcterms:created>
  <dcterms:modified xsi:type="dcterms:W3CDTF">2019-11-19T10:15:48Z</dcterms:modified>
</cp:coreProperties>
</file>